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15180" windowHeight="9105" activeTab="1"/>
  </bookViews>
  <sheets>
    <sheet name="На один год" sheetId="1" r:id="rId1"/>
    <sheet name="До пяти лет" sheetId="2" r:id="rId2"/>
    <sheet name="Другие программы" sheetId="3" r:id="rId3"/>
    <sheet name="Как считать кредит" sheetId="4" r:id="rId4"/>
  </sheets>
  <definedNames/>
  <calcPr fullCalcOnLoad="1" refMode="R1C1"/>
</workbook>
</file>

<file path=xl/comments2.xml><?xml version="1.0" encoding="utf-8"?>
<comments xmlns="http://schemas.openxmlformats.org/spreadsheetml/2006/main">
  <authors>
    <author>MIDISA</author>
    <author>Dmitry Kruglov</author>
  </authors>
  <commentList>
    <comment ref="B2" authorId="0">
      <text>
        <r>
          <rPr>
            <b/>
            <sz val="8"/>
            <rFont val="Tahoma"/>
            <family val="2"/>
          </rPr>
          <t>Сумма кредита</t>
        </r>
        <r>
          <rPr>
            <sz val="8"/>
            <rFont val="Tahoma"/>
            <family val="2"/>
          </rPr>
          <t xml:space="preserve">
Укажите сумму, которую берете в кредит</t>
        </r>
      </text>
    </comment>
    <comment ref="B3" authorId="0">
      <text>
        <r>
          <rPr>
            <b/>
            <sz val="8"/>
            <rFont val="Tahoma"/>
            <family val="2"/>
          </rPr>
          <t>Количество месяцев
Укажите количество месяцев на которые берете кредит</t>
        </r>
      </text>
    </comment>
    <comment ref="B4" authorId="0">
      <text>
        <r>
          <rPr>
            <b/>
            <sz val="8"/>
            <rFont val="Tahoma"/>
            <family val="2"/>
          </rPr>
          <t>Годовой процент
Укажите процент, который говорит банк</t>
        </r>
      </text>
    </comment>
    <comment ref="B5" authorId="0">
      <text>
        <r>
          <rPr>
            <b/>
            <sz val="8"/>
            <rFont val="Tahoma"/>
            <family val="2"/>
          </rPr>
          <t>Процент в месяц
Это поле высчитывается автоматически. Его изменять нельзя</t>
        </r>
      </text>
    </comment>
    <comment ref="B6" authorId="0">
      <text>
        <r>
          <rPr>
            <b/>
            <sz val="8"/>
            <rFont val="Tahoma"/>
            <family val="2"/>
          </rPr>
          <t>Страховка</t>
        </r>
        <r>
          <rPr>
            <sz val="8"/>
            <rFont val="Tahoma"/>
            <family val="2"/>
          </rPr>
          <t xml:space="preserve">
Поле высчитывается автоматически. Его изменять нельзя</t>
        </r>
      </text>
    </comment>
    <comment ref="C6" authorId="1">
      <text>
        <r>
          <rPr>
            <b/>
            <sz val="8"/>
            <rFont val="Tahoma"/>
            <family val="2"/>
          </rPr>
          <t>Укажите в процентах страховку банка. Некоторые банки вводят, дополнительно страховку.</t>
        </r>
      </text>
    </comment>
  </commentList>
</comments>
</file>

<file path=xl/sharedStrings.xml><?xml version="1.0" encoding="utf-8"?>
<sst xmlns="http://schemas.openxmlformats.org/spreadsheetml/2006/main" count="144" uniqueCount="114">
  <si>
    <t>Месяцы</t>
  </si>
  <si>
    <t>Годовой процент</t>
  </si>
  <si>
    <t>Месячный процент</t>
  </si>
  <si>
    <t>Количество месяцев</t>
  </si>
  <si>
    <t>Сумма кредита</t>
  </si>
  <si>
    <t>Остаток</t>
  </si>
  <si>
    <t>Обязательный</t>
  </si>
  <si>
    <t>Проценты</t>
  </si>
  <si>
    <t>Ежемесячный</t>
  </si>
  <si>
    <t>платеж</t>
  </si>
  <si>
    <t>РАСЧЕТ КРЕДИТА НА ПЕРИОД НЕ БОЛЕЕ ГОДА</t>
  </si>
  <si>
    <t>Сумма к выплате через период</t>
  </si>
  <si>
    <t>Страховка</t>
  </si>
  <si>
    <t>кол-во лет</t>
  </si>
  <si>
    <t>месяцев</t>
  </si>
  <si>
    <t>Среднемесячный платеж</t>
  </si>
  <si>
    <t>РАСЧЕТ КРЕДИТА :: WWW.MIDISA.COM</t>
  </si>
  <si>
    <t>1.</t>
  </si>
  <si>
    <t>2.</t>
  </si>
  <si>
    <t>Берем сумму кредита. Например, 10 000 рублей</t>
  </si>
  <si>
    <t>3.</t>
  </si>
  <si>
    <t>Определяем количество месяцев на которое берем кредит. Например 10 месяцев.</t>
  </si>
  <si>
    <t>Разбиваем сумму кредита на количество месяцев и получаем сумму оплаты в месяц</t>
  </si>
  <si>
    <t>4.</t>
  </si>
  <si>
    <t>Каждый месяц мы должны считать процент от оставшейся суммы по кредиту и прибавлять к нему долю равную месяцу.</t>
  </si>
  <si>
    <t>5.</t>
  </si>
  <si>
    <t>Пример:</t>
  </si>
  <si>
    <t>У нас 10 000 рублей разбили на 10 месяцев. Получилось 1 000 рублей в месяц</t>
  </si>
  <si>
    <t>1 месяц</t>
  </si>
  <si>
    <t>2 месяц</t>
  </si>
  <si>
    <t>3 месяц</t>
  </si>
  <si>
    <t>Сумма долга</t>
  </si>
  <si>
    <t>Процент</t>
  </si>
  <si>
    <t>Расчет процента</t>
  </si>
  <si>
    <t>(10 000 / 100) * 10</t>
  </si>
  <si>
    <t>6.</t>
  </si>
  <si>
    <t>Определяем процент кредита, пусть будет 10 процентов</t>
  </si>
  <si>
    <t>(9 000 / 100) * 10</t>
  </si>
  <si>
    <t>(8 000 / 100) * 10</t>
  </si>
  <si>
    <t>и т.д. пока не получим ноль</t>
  </si>
  <si>
    <t>Сумма оплаты</t>
  </si>
  <si>
    <t>Таким образом рассчитывается годовой процент по кредиту. Все остальные варианты расчета считается мошенничеством.</t>
  </si>
  <si>
    <t>Есть различные методики расчета, но годовые проценты рассчитываются так:</t>
  </si>
  <si>
    <t>Посетите сайт WWW.MIDISA.COM на нем Вы найдете десятки программ для бизнеса.</t>
  </si>
  <si>
    <t>WWW.MIDISA.COM</t>
  </si>
  <si>
    <t>Антивирусы</t>
  </si>
  <si>
    <t>Профессиональная версия антивируса Avast (95,98,ME,XP,Vista)</t>
  </si>
  <si>
    <t> 1,118.60руб. </t>
  </si>
  <si>
    <t>Бесплатный антивирус для Window (для домашнего использования)</t>
  </si>
  <si>
    <t> 0.00руб. </t>
  </si>
  <si>
    <t>Антивирусный пакет для КПК (Windows mobile, Palm, Windows CE)</t>
  </si>
  <si>
    <t> 560.00руб. </t>
  </si>
  <si>
    <t>Антивирусный пакет для Linux или Unix серверов</t>
  </si>
  <si>
    <t> 4,200.00руб. </t>
  </si>
  <si>
    <t>Для разработчиков</t>
  </si>
  <si>
    <t>SQL редактор</t>
  </si>
  <si>
    <t>Библиотека VDSODBC</t>
  </si>
  <si>
    <t> 1,680.00руб. </t>
  </si>
  <si>
    <t>Библиотека для Installer Vise</t>
  </si>
  <si>
    <t> 196.00руб. </t>
  </si>
  <si>
    <t>Две утилиты для разработчиков</t>
  </si>
  <si>
    <t>Для восстановления ресурсов VC 6.0</t>
  </si>
  <si>
    <t>Для синхронизации структуры баз данных</t>
  </si>
  <si>
    <t>Система защиты данных от копирования файлов для MS DOS 6.22</t>
  </si>
  <si>
    <t> 1,960.00руб. </t>
  </si>
  <si>
    <t>Система защиты от тиражирования авторских CD дисков</t>
  </si>
  <si>
    <t> 420.00руб. </t>
  </si>
  <si>
    <t>Утилита для Web мастера</t>
  </si>
  <si>
    <t>Полезные программы</t>
  </si>
  <si>
    <t>Для лечения бронхиальной астмы</t>
  </si>
  <si>
    <t> 7,000.00руб. </t>
  </si>
  <si>
    <t>Для просмотра шрифтов</t>
  </si>
  <si>
    <t>Логическая - развивающая игра Вундеркинд</t>
  </si>
  <si>
    <t>Миссис: Для ведения семейных расходов</t>
  </si>
  <si>
    <t> 98.00руб. </t>
  </si>
  <si>
    <t>Просмотрщик текстовых файлов</t>
  </si>
  <si>
    <t>Программа для создания тестов v. 3.5</t>
  </si>
  <si>
    <t> 840.00руб. </t>
  </si>
  <si>
    <t>Программа для создания бланков v 2.1</t>
  </si>
  <si>
    <t> 784.00руб. </t>
  </si>
  <si>
    <t>Программы для бизнеса</t>
  </si>
  <si>
    <t>Анализ прайс листов :: Выбери себе 2</t>
  </si>
  <si>
    <t>Выбор кондиционера v. 1.3</t>
  </si>
  <si>
    <t>Документооборот для заводов по производству КМД (НУ) v 7</t>
  </si>
  <si>
    <t> 5,320.00руб. </t>
  </si>
  <si>
    <t>Подрядчик v. 2.1</t>
  </si>
  <si>
    <t>Розничная торговля v. 7</t>
  </si>
  <si>
    <t> 1,456.00руб. </t>
  </si>
  <si>
    <t>Для ККМ Штрих v 6.3</t>
  </si>
  <si>
    <t> 1,568.00руб. </t>
  </si>
  <si>
    <t>Склад производства v. 145.1</t>
  </si>
  <si>
    <t> 2,604.00руб. </t>
  </si>
  <si>
    <t>Документооборот для заводов по производству КМД (СУ) v. 44.6</t>
  </si>
  <si>
    <t> 4,480.00руб. </t>
  </si>
  <si>
    <t>Для отправки данных в банк на зачисления зарплаты</t>
  </si>
  <si>
    <t> 700.00руб. </t>
  </si>
  <si>
    <t>Для служб знакомств :: Однажды v.2.6</t>
  </si>
  <si>
    <t> 1,008.00руб. </t>
  </si>
  <si>
    <t>Швейное производство</t>
  </si>
  <si>
    <t>Для кафе баров ресторанов Кухня 2001</t>
  </si>
  <si>
    <t>Для служб курьерской доставки</t>
  </si>
  <si>
    <t>Для подбора совместимости людей</t>
  </si>
  <si>
    <t> 588.00руб. </t>
  </si>
  <si>
    <t>Расчет кредита</t>
  </si>
  <si>
    <t>Internet услуги</t>
  </si>
  <si>
    <t> 2,996.00руб. </t>
  </si>
  <si>
    <t> 28.00руб. </t>
  </si>
  <si>
    <t>Другие услуги</t>
  </si>
  <si>
    <t> 980.00руб. </t>
  </si>
  <si>
    <t>Разработка программ на заказ (предоплата)</t>
  </si>
  <si>
    <t>Предоставление хостинга (в месяц)</t>
  </si>
  <si>
    <t>Прайс-лист ООО МИДИСА Софт :: WWW.MIDISA.COM</t>
  </si>
  <si>
    <t>Предоставление сайта в сети Internet (все включено + домен второго уровня)</t>
  </si>
  <si>
    <t>ВСЕ ИЗМЕНЕНИЯ И ПОДРОБНОСТИ СМОТРИТЕ НА САЙТЕ АВТОРА WWW.MIDISA.COM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</si>
</sst>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%"/>
    <numFmt numFmtId="171" formatCode="0.000%"/>
    <numFmt numFmtId="172" formatCode="0.0000000000"/>
    <numFmt numFmtId="173" formatCode="0.00000000000"/>
    <numFmt numFmtId="174" formatCode="0.000000000"/>
    <numFmt numFmtId="175" formatCode="#,##0.00&quot;р.&quot;"/>
  </numFmts>
  <fonts count="46">
    <font>
      <sz val="10"/>
      <name val="Arial Cyr"/>
      <family val="0"/>
    </font>
    <font>
      <b/>
      <sz val="10"/>
      <name val="Arial Cyr"/>
      <family val="2"/>
    </font>
    <font>
      <b/>
      <sz val="10"/>
      <color indexed="9"/>
      <name val="Arial Cyr"/>
      <family val="2"/>
    </font>
    <font>
      <b/>
      <sz val="12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sz val="18"/>
      <color indexed="9"/>
      <name val="Arial Cyr"/>
      <family val="0"/>
    </font>
    <font>
      <sz val="10"/>
      <color indexed="9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33" borderId="10" xfId="0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5" borderId="12" xfId="0" applyFill="1" applyBorder="1" applyAlignment="1">
      <alignment horizontal="right"/>
    </xf>
    <xf numFmtId="169" fontId="0" fillId="35" borderId="13" xfId="56" applyNumberFormat="1" applyFont="1" applyFill="1" applyBorder="1" applyAlignment="1">
      <alignment/>
    </xf>
    <xf numFmtId="0" fontId="0" fillId="36" borderId="14" xfId="0" applyFill="1" applyBorder="1" applyAlignment="1">
      <alignment horizontal="right"/>
    </xf>
    <xf numFmtId="0" fontId="0" fillId="37" borderId="15" xfId="0" applyFill="1" applyBorder="1" applyAlignment="1">
      <alignment/>
    </xf>
    <xf numFmtId="44" fontId="1" fillId="35" borderId="16" xfId="43" applyFont="1" applyFill="1" applyBorder="1" applyAlignment="1">
      <alignment/>
    </xf>
    <xf numFmtId="0" fontId="0" fillId="37" borderId="17" xfId="0" applyFill="1" applyBorder="1" applyAlignment="1">
      <alignment horizontal="center"/>
    </xf>
    <xf numFmtId="0" fontId="2" fillId="38" borderId="18" xfId="0" applyFont="1" applyFill="1" applyBorder="1" applyAlignment="1">
      <alignment horizontal="center"/>
    </xf>
    <xf numFmtId="0" fontId="2" fillId="38" borderId="19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0" fontId="0" fillId="37" borderId="11" xfId="0" applyFill="1" applyBorder="1" applyAlignment="1">
      <alignment/>
    </xf>
    <xf numFmtId="44" fontId="1" fillId="35" borderId="21" xfId="43" applyFont="1" applyFill="1" applyBorder="1" applyAlignment="1">
      <alignment/>
    </xf>
    <xf numFmtId="0" fontId="0" fillId="37" borderId="14" xfId="0" applyFill="1" applyBorder="1" applyAlignment="1">
      <alignment/>
    </xf>
    <xf numFmtId="44" fontId="1" fillId="35" borderId="22" xfId="43" applyFont="1" applyFill="1" applyBorder="1" applyAlignment="1">
      <alignment/>
    </xf>
    <xf numFmtId="44" fontId="1" fillId="35" borderId="23" xfId="43" applyFont="1" applyFill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right"/>
    </xf>
    <xf numFmtId="44" fontId="1" fillId="0" borderId="26" xfId="43" applyFont="1" applyBorder="1" applyAlignment="1">
      <alignment/>
    </xf>
    <xf numFmtId="0" fontId="0" fillId="0" borderId="24" xfId="0" applyBorder="1" applyAlignment="1">
      <alignment horizontal="right"/>
    </xf>
    <xf numFmtId="44" fontId="0" fillId="0" borderId="26" xfId="43" applyFont="1" applyBorder="1" applyAlignment="1">
      <alignment/>
    </xf>
    <xf numFmtId="44" fontId="1" fillId="35" borderId="27" xfId="43" applyFont="1" applyFill="1" applyBorder="1" applyAlignment="1">
      <alignment/>
    </xf>
    <xf numFmtId="44" fontId="1" fillId="35" borderId="28" xfId="43" applyFont="1" applyFill="1" applyBorder="1" applyAlignment="1">
      <alignment/>
    </xf>
    <xf numFmtId="44" fontId="1" fillId="35" borderId="16" xfId="0" applyNumberFormat="1" applyFont="1" applyFill="1" applyBorder="1" applyAlignment="1">
      <alignment/>
    </xf>
    <xf numFmtId="44" fontId="1" fillId="35" borderId="22" xfId="0" applyNumberFormat="1" applyFont="1" applyFill="1" applyBorder="1" applyAlignment="1">
      <alignment/>
    </xf>
    <xf numFmtId="2" fontId="0" fillId="33" borderId="29" xfId="0" applyNumberFormat="1" applyFill="1" applyBorder="1" applyAlignment="1">
      <alignment/>
    </xf>
    <xf numFmtId="0" fontId="0" fillId="33" borderId="30" xfId="0" applyFill="1" applyBorder="1" applyAlignment="1">
      <alignment/>
    </xf>
    <xf numFmtId="44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9" fontId="1" fillId="35" borderId="13" xfId="56" applyNumberFormat="1" applyFont="1" applyFill="1" applyBorder="1" applyAlignment="1">
      <alignment/>
    </xf>
    <xf numFmtId="0" fontId="0" fillId="33" borderId="1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right"/>
    </xf>
    <xf numFmtId="0" fontId="0" fillId="36" borderId="14" xfId="0" applyFont="1" applyFill="1" applyBorder="1" applyAlignment="1">
      <alignment horizontal="right"/>
    </xf>
    <xf numFmtId="0" fontId="0" fillId="35" borderId="12" xfId="0" applyFont="1" applyFill="1" applyBorder="1" applyAlignment="1">
      <alignment horizontal="right"/>
    </xf>
    <xf numFmtId="0" fontId="1" fillId="0" borderId="15" xfId="0" applyFont="1" applyBorder="1" applyAlignment="1">
      <alignment/>
    </xf>
    <xf numFmtId="0" fontId="1" fillId="37" borderId="17" xfId="0" applyFont="1" applyFill="1" applyBorder="1" applyAlignment="1">
      <alignment horizontal="center"/>
    </xf>
    <xf numFmtId="0" fontId="1" fillId="37" borderId="15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37" borderId="11" xfId="0" applyFont="1" applyFill="1" applyBorder="1" applyAlignment="1">
      <alignment/>
    </xf>
    <xf numFmtId="0" fontId="1" fillId="37" borderId="14" xfId="0" applyFont="1" applyFill="1" applyBorder="1" applyAlignment="1">
      <alignment/>
    </xf>
    <xf numFmtId="0" fontId="1" fillId="0" borderId="0" xfId="0" applyFont="1" applyAlignment="1">
      <alignment/>
    </xf>
    <xf numFmtId="0" fontId="0" fillId="33" borderId="31" xfId="0" applyFont="1" applyFill="1" applyBorder="1" applyAlignment="1">
      <alignment horizontal="right"/>
    </xf>
    <xf numFmtId="44" fontId="1" fillId="33" borderId="32" xfId="43" applyFont="1" applyFill="1" applyBorder="1" applyAlignment="1">
      <alignment/>
    </xf>
    <xf numFmtId="0" fontId="0" fillId="33" borderId="33" xfId="0" applyFill="1" applyBorder="1" applyAlignment="1">
      <alignment/>
    </xf>
    <xf numFmtId="0" fontId="0" fillId="39" borderId="33" xfId="0" applyFill="1" applyBorder="1" applyAlignment="1">
      <alignment/>
    </xf>
    <xf numFmtId="0" fontId="0" fillId="39" borderId="33" xfId="0" applyFill="1" applyBorder="1" applyAlignment="1">
      <alignment horizontal="right"/>
    </xf>
    <xf numFmtId="44" fontId="0" fillId="39" borderId="32" xfId="43" applyFont="1" applyFill="1" applyBorder="1" applyAlignment="1">
      <alignment/>
    </xf>
    <xf numFmtId="0" fontId="0" fillId="40" borderId="33" xfId="0" applyFont="1" applyFill="1" applyBorder="1" applyAlignment="1">
      <alignment horizontal="right"/>
    </xf>
    <xf numFmtId="44" fontId="1" fillId="40" borderId="32" xfId="43" applyFont="1" applyFill="1" applyBorder="1" applyAlignment="1">
      <alignment/>
    </xf>
    <xf numFmtId="175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4" fontId="1" fillId="33" borderId="28" xfId="43" applyFont="1" applyFill="1" applyBorder="1" applyAlignment="1" applyProtection="1">
      <alignment/>
      <protection locked="0"/>
    </xf>
    <xf numFmtId="0" fontId="1" fillId="34" borderId="34" xfId="0" applyFont="1" applyFill="1" applyBorder="1" applyAlignment="1" applyProtection="1">
      <alignment/>
      <protection locked="0"/>
    </xf>
    <xf numFmtId="43" fontId="1" fillId="36" borderId="23" xfId="59" applyFont="1" applyFill="1" applyBorder="1" applyAlignment="1" applyProtection="1">
      <alignment horizontal="left" indent="2"/>
      <protection locked="0"/>
    </xf>
    <xf numFmtId="0" fontId="0" fillId="40" borderId="32" xfId="0" applyFill="1" applyBorder="1" applyAlignment="1" applyProtection="1">
      <alignment/>
      <protection locked="0"/>
    </xf>
    <xf numFmtId="0" fontId="0" fillId="34" borderId="35" xfId="0" applyFill="1" applyBorder="1" applyAlignment="1" applyProtection="1">
      <alignment/>
      <protection locked="0"/>
    </xf>
    <xf numFmtId="44" fontId="0" fillId="33" borderId="28" xfId="43" applyFont="1" applyFill="1" applyBorder="1" applyAlignment="1" applyProtection="1">
      <alignment/>
      <protection locked="0"/>
    </xf>
    <xf numFmtId="0" fontId="0" fillId="34" borderId="21" xfId="0" applyFill="1" applyBorder="1" applyAlignment="1" applyProtection="1">
      <alignment/>
      <protection locked="0"/>
    </xf>
    <xf numFmtId="1" fontId="0" fillId="36" borderId="23" xfId="56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" fillId="0" borderId="0" xfId="42" applyBorder="1" applyAlignment="1" applyProtection="1">
      <alignment/>
      <protection/>
    </xf>
    <xf numFmtId="0" fontId="0" fillId="41" borderId="0" xfId="0" applyFill="1" applyAlignment="1">
      <alignment/>
    </xf>
    <xf numFmtId="0" fontId="0" fillId="41" borderId="36" xfId="0" applyFill="1" applyBorder="1" applyAlignment="1">
      <alignment wrapText="1"/>
    </xf>
    <xf numFmtId="0" fontId="0" fillId="41" borderId="36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41" borderId="37" xfId="0" applyFill="1" applyBorder="1" applyAlignment="1">
      <alignment wrapText="1"/>
    </xf>
    <xf numFmtId="0" fontId="0" fillId="41" borderId="38" xfId="0" applyFill="1" applyBorder="1" applyAlignment="1">
      <alignment wrapText="1"/>
    </xf>
    <xf numFmtId="0" fontId="9" fillId="42" borderId="37" xfId="0" applyFont="1" applyFill="1" applyBorder="1" applyAlignment="1">
      <alignment wrapText="1"/>
    </xf>
    <xf numFmtId="0" fontId="9" fillId="42" borderId="38" xfId="0" applyFont="1" applyFill="1" applyBorder="1" applyAlignment="1">
      <alignment wrapText="1"/>
    </xf>
    <xf numFmtId="0" fontId="8" fillId="42" borderId="37" xfId="0" applyFont="1" applyFill="1" applyBorder="1" applyAlignment="1">
      <alignment horizontal="left" wrapText="1"/>
    </xf>
    <xf numFmtId="0" fontId="8" fillId="42" borderId="38" xfId="0" applyFont="1" applyFill="1" applyBorder="1" applyAlignment="1">
      <alignment horizontal="left" wrapText="1"/>
    </xf>
    <xf numFmtId="0" fontId="6" fillId="43" borderId="33" xfId="0" applyFont="1" applyFill="1" applyBorder="1" applyAlignment="1">
      <alignment horizontal="center" wrapText="1"/>
    </xf>
    <xf numFmtId="0" fontId="6" fillId="43" borderId="31" xfId="0" applyFont="1" applyFill="1" applyBorder="1" applyAlignment="1">
      <alignment horizontal="center" wrapText="1"/>
    </xf>
    <xf numFmtId="0" fontId="6" fillId="43" borderId="32" xfId="0" applyFont="1" applyFill="1" applyBorder="1" applyAlignment="1">
      <alignment horizontal="center" wrapText="1"/>
    </xf>
    <xf numFmtId="0" fontId="1" fillId="0" borderId="3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disa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24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19.00390625" style="0" bestFit="1" customWidth="1"/>
    <col min="2" max="4" width="15.75390625" style="0" customWidth="1"/>
    <col min="5" max="5" width="16.75390625" style="0" customWidth="1"/>
  </cols>
  <sheetData>
    <row r="1" spans="1:5" ht="16.5" thickBot="1">
      <c r="A1" s="73" t="s">
        <v>10</v>
      </c>
      <c r="B1" s="74"/>
      <c r="C1" s="74"/>
      <c r="D1" s="74"/>
      <c r="E1" s="75"/>
    </row>
    <row r="2" spans="1:5" ht="12.75">
      <c r="A2" s="1" t="s">
        <v>4</v>
      </c>
      <c r="B2" s="64">
        <v>400000</v>
      </c>
      <c r="C2" s="68" t="s">
        <v>44</v>
      </c>
      <c r="D2" s="18"/>
      <c r="E2" s="19"/>
    </row>
    <row r="3" spans="1:5" ht="12.75">
      <c r="A3" s="2" t="s">
        <v>3</v>
      </c>
      <c r="B3" s="65">
        <v>12</v>
      </c>
      <c r="C3" s="18"/>
      <c r="D3" s="18"/>
      <c r="E3" s="19"/>
    </row>
    <row r="4" spans="1:5" ht="13.5" thickBot="1">
      <c r="A4" s="5" t="s">
        <v>1</v>
      </c>
      <c r="B4" s="66">
        <v>13</v>
      </c>
      <c r="C4" s="18"/>
      <c r="D4" s="18"/>
      <c r="E4" s="19"/>
    </row>
    <row r="5" spans="1:5" ht="13.5" thickBot="1">
      <c r="A5" s="3" t="s">
        <v>2</v>
      </c>
      <c r="B5" s="4">
        <f>B4/12</f>
        <v>1.0833333333333333</v>
      </c>
      <c r="C5" s="18"/>
      <c r="D5" s="18"/>
      <c r="E5" s="19"/>
    </row>
    <row r="6" spans="1:5" ht="13.5" thickBot="1">
      <c r="A6" s="25" t="s">
        <v>12</v>
      </c>
      <c r="B6" s="26">
        <f>(B2/100)*C6</f>
        <v>0</v>
      </c>
      <c r="C6" s="67">
        <v>0</v>
      </c>
      <c r="D6" s="18"/>
      <c r="E6" s="19"/>
    </row>
    <row r="7" spans="1:5" ht="13.5" thickBot="1">
      <c r="A7" s="20"/>
      <c r="B7" s="18"/>
      <c r="C7" s="18"/>
      <c r="D7" s="18"/>
      <c r="E7" s="19"/>
    </row>
    <row r="8" spans="1:5" ht="12.75">
      <c r="A8" s="8" t="s">
        <v>0</v>
      </c>
      <c r="B8" s="9" t="s">
        <v>5</v>
      </c>
      <c r="C8" s="9" t="s">
        <v>6</v>
      </c>
      <c r="D8" s="9" t="s">
        <v>7</v>
      </c>
      <c r="E8" s="10" t="s">
        <v>8</v>
      </c>
    </row>
    <row r="9" spans="1:5" ht="12.75">
      <c r="A9" s="6"/>
      <c r="B9" s="11"/>
      <c r="C9" s="11" t="s">
        <v>9</v>
      </c>
      <c r="D9" s="11"/>
      <c r="E9" s="12" t="s">
        <v>9</v>
      </c>
    </row>
    <row r="10" spans="1:5" ht="12.75">
      <c r="A10" s="13">
        <v>1</v>
      </c>
      <c r="B10" s="7">
        <f>B2+B6</f>
        <v>400000</v>
      </c>
      <c r="C10" s="7">
        <f>IF(B3&gt;=A10,B10/B3,0)</f>
        <v>33333.333333333336</v>
      </c>
      <c r="D10" s="7">
        <f>(B10/100)*B5</f>
        <v>4333.333333333333</v>
      </c>
      <c r="E10" s="14">
        <f>D10+C10</f>
        <v>37666.66666666667</v>
      </c>
    </row>
    <row r="11" spans="1:5" ht="12.75">
      <c r="A11" s="13">
        <v>2</v>
      </c>
      <c r="B11" s="7">
        <f>B10-C10</f>
        <v>366666.6666666667</v>
      </c>
      <c r="C11" s="7">
        <f>IF(B3&gt;=A11,B10/B3,0)</f>
        <v>33333.333333333336</v>
      </c>
      <c r="D11" s="7">
        <f>(B11/100)*B5</f>
        <v>3972.222222222222</v>
      </c>
      <c r="E11" s="14">
        <f aca="true" t="shared" si="0" ref="E11:E21">D11+C11</f>
        <v>37305.555555555555</v>
      </c>
    </row>
    <row r="12" spans="1:5" ht="12.75">
      <c r="A12" s="13">
        <v>3</v>
      </c>
      <c r="B12" s="7">
        <f>B10-SUM(C10:C11)</f>
        <v>333333.3333333333</v>
      </c>
      <c r="C12" s="7">
        <f>IF(B3&gt;=A12,B10/B3,0)</f>
        <v>33333.333333333336</v>
      </c>
      <c r="D12" s="7">
        <f>(B12/100)*B5</f>
        <v>3611.1111111111104</v>
      </c>
      <c r="E12" s="14">
        <f t="shared" si="0"/>
        <v>36944.444444444445</v>
      </c>
    </row>
    <row r="13" spans="1:5" ht="12.75">
      <c r="A13" s="13">
        <v>4</v>
      </c>
      <c r="B13" s="7">
        <f>B10-SUM(C10:C12)</f>
        <v>300000</v>
      </c>
      <c r="C13" s="7">
        <f>IF(B3&gt;=A13,B10/B3,0)</f>
        <v>33333.333333333336</v>
      </c>
      <c r="D13" s="7">
        <f>(B13/100)*B5</f>
        <v>3250</v>
      </c>
      <c r="E13" s="14">
        <f t="shared" si="0"/>
        <v>36583.333333333336</v>
      </c>
    </row>
    <row r="14" spans="1:5" ht="12.75">
      <c r="A14" s="13">
        <v>5</v>
      </c>
      <c r="B14" s="7">
        <f>B10-SUM(C10:C13)</f>
        <v>266666.6666666666</v>
      </c>
      <c r="C14" s="7">
        <f>IF(B3&gt;=A14,B10/B3,0)</f>
        <v>33333.333333333336</v>
      </c>
      <c r="D14" s="7">
        <f>(B14/100)*B5</f>
        <v>2888.8888888888882</v>
      </c>
      <c r="E14" s="14">
        <f t="shared" si="0"/>
        <v>36222.222222222226</v>
      </c>
    </row>
    <row r="15" spans="1:5" ht="12.75">
      <c r="A15" s="13">
        <v>6</v>
      </c>
      <c r="B15" s="7">
        <f>B10-SUM(C10:C14)</f>
        <v>233333.3333333333</v>
      </c>
      <c r="C15" s="7">
        <f>IF(B3&gt;=A15,B10/B3,0)</f>
        <v>33333.333333333336</v>
      </c>
      <c r="D15" s="7">
        <f>(B15/100)*B5</f>
        <v>2527.7777777777774</v>
      </c>
      <c r="E15" s="14">
        <f t="shared" si="0"/>
        <v>35861.11111111111</v>
      </c>
    </row>
    <row r="16" spans="1:5" ht="12.75">
      <c r="A16" s="13">
        <v>7</v>
      </c>
      <c r="B16" s="7">
        <f>B10-SUM(C10:C15)</f>
        <v>199999.99999999997</v>
      </c>
      <c r="C16" s="7">
        <f>IF(B3&gt;=A16,B10/B3,0)</f>
        <v>33333.333333333336</v>
      </c>
      <c r="D16" s="7">
        <f>(B16/100)*B5</f>
        <v>2166.666666666666</v>
      </c>
      <c r="E16" s="14">
        <f t="shared" si="0"/>
        <v>35500</v>
      </c>
    </row>
    <row r="17" spans="1:5" ht="12.75">
      <c r="A17" s="13">
        <v>8</v>
      </c>
      <c r="B17" s="7">
        <f>B10-SUM(C10:C16)</f>
        <v>166666.66666666663</v>
      </c>
      <c r="C17" s="7">
        <f>IF(B3&gt;=A17,B10/B3,0)</f>
        <v>33333.333333333336</v>
      </c>
      <c r="D17" s="7">
        <f>(B17/100)*B5</f>
        <v>1805.555555555555</v>
      </c>
      <c r="E17" s="14">
        <f t="shared" si="0"/>
        <v>35138.88888888889</v>
      </c>
    </row>
    <row r="18" spans="1:5" ht="12.75">
      <c r="A18" s="13">
        <v>9</v>
      </c>
      <c r="B18" s="7">
        <f>B10-SUM(C10:C17)</f>
        <v>133333.3333333333</v>
      </c>
      <c r="C18" s="7">
        <f>IF(B3&gt;=A18,B10/B3,0)</f>
        <v>33333.333333333336</v>
      </c>
      <c r="D18" s="7">
        <f>(B18/100)*B5</f>
        <v>1444.4444444444441</v>
      </c>
      <c r="E18" s="14">
        <f t="shared" si="0"/>
        <v>34777.77777777778</v>
      </c>
    </row>
    <row r="19" spans="1:5" ht="12.75">
      <c r="A19" s="13">
        <v>10</v>
      </c>
      <c r="B19" s="7">
        <f>B10-SUM(C10:C18)</f>
        <v>100000</v>
      </c>
      <c r="C19" s="7">
        <f>IF(B3&gt;=A19,B10/B3,0)</f>
        <v>33333.333333333336</v>
      </c>
      <c r="D19" s="7">
        <f>(B19/100)*B5</f>
        <v>1083.3333333333333</v>
      </c>
      <c r="E19" s="14">
        <f t="shared" si="0"/>
        <v>34416.66666666667</v>
      </c>
    </row>
    <row r="20" spans="1:5" ht="12.75">
      <c r="A20" s="13">
        <v>11</v>
      </c>
      <c r="B20" s="7">
        <f>B10-SUM(C10:C19)</f>
        <v>66666.66666666669</v>
      </c>
      <c r="C20" s="7">
        <f>IF(B3&gt;=A20,B10/B3,0)</f>
        <v>33333.333333333336</v>
      </c>
      <c r="D20" s="7">
        <f>(B20/100)*B5</f>
        <v>722.2222222222224</v>
      </c>
      <c r="E20" s="14">
        <f t="shared" si="0"/>
        <v>34055.555555555555</v>
      </c>
    </row>
    <row r="21" spans="1:5" ht="13.5" thickBot="1">
      <c r="A21" s="15">
        <v>12</v>
      </c>
      <c r="B21" s="16">
        <f>B10-SUM(C10:C20)</f>
        <v>33333.33333333337</v>
      </c>
      <c r="C21" s="16">
        <f>IF(B3&gt;=A21,B10/B3,0)</f>
        <v>33333.333333333336</v>
      </c>
      <c r="D21" s="16">
        <f>(B21/100)*B5</f>
        <v>361.1111111111115</v>
      </c>
      <c r="E21" s="17">
        <f t="shared" si="0"/>
        <v>33694.444444444445</v>
      </c>
    </row>
    <row r="22" spans="1:5" ht="12.75">
      <c r="A22" s="20"/>
      <c r="B22" s="18"/>
      <c r="C22" s="18"/>
      <c r="D22" s="18"/>
      <c r="E22" s="19"/>
    </row>
    <row r="23" spans="1:5" ht="12.75">
      <c r="A23" s="20"/>
      <c r="B23" s="18"/>
      <c r="C23" s="18"/>
      <c r="D23" s="18"/>
      <c r="E23" s="19"/>
    </row>
    <row r="24" spans="1:5" ht="13.5" thickBot="1">
      <c r="A24" s="21"/>
      <c r="B24" s="22"/>
      <c r="C24" s="22"/>
      <c r="D24" s="23" t="s">
        <v>11</v>
      </c>
      <c r="E24" s="24">
        <f>SUM(E10:E23)</f>
        <v>428166.6666666667</v>
      </c>
    </row>
  </sheetData>
  <sheetProtection password="E444" sheet="1" objects="1" scenarios="1" formatColumns="0" formatRows="0"/>
  <mergeCells count="1">
    <mergeCell ref="A1:E1"/>
  </mergeCells>
  <hyperlinks>
    <hyperlink ref="C2" r:id="rId1" display="WWW.MIDISA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74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1" max="1" width="19.00390625" style="47" bestFit="1" customWidth="1"/>
    <col min="2" max="4" width="15.75390625" style="0" customWidth="1"/>
    <col min="5" max="5" width="16.75390625" style="0" customWidth="1"/>
    <col min="6" max="6" width="28.625" style="0" bestFit="1" customWidth="1"/>
    <col min="7" max="7" width="14.625" style="0" bestFit="1" customWidth="1"/>
    <col min="8" max="8" width="13.125" style="0" bestFit="1" customWidth="1"/>
  </cols>
  <sheetData>
    <row r="1" spans="1:5" ht="16.5" thickBot="1">
      <c r="A1" s="73" t="s">
        <v>16</v>
      </c>
      <c r="B1" s="74"/>
      <c r="C1" s="74"/>
      <c r="D1" s="74"/>
      <c r="E1" s="75"/>
    </row>
    <row r="2" spans="1:5" ht="13.5" thickBot="1">
      <c r="A2" s="37" t="s">
        <v>4</v>
      </c>
      <c r="B2" s="59">
        <v>400001</v>
      </c>
      <c r="C2" s="18"/>
      <c r="D2" s="34" t="s">
        <v>13</v>
      </c>
      <c r="E2" s="35" t="s">
        <v>14</v>
      </c>
    </row>
    <row r="3" spans="1:7" ht="13.5" thickBot="1">
      <c r="A3" s="38" t="s">
        <v>3</v>
      </c>
      <c r="B3" s="60">
        <v>36</v>
      </c>
      <c r="C3" s="31">
        <f>B3/12</f>
        <v>3</v>
      </c>
      <c r="D3" s="63">
        <v>5</v>
      </c>
      <c r="E3" s="32">
        <f>D3*12</f>
        <v>60</v>
      </c>
      <c r="G3" s="33"/>
    </row>
    <row r="4" spans="1:5" ht="13.5" thickBot="1">
      <c r="A4" s="39" t="s">
        <v>1</v>
      </c>
      <c r="B4" s="61">
        <v>18</v>
      </c>
      <c r="C4" s="50"/>
      <c r="D4" s="48" t="s">
        <v>11</v>
      </c>
      <c r="E4" s="49">
        <f>SUM(E10:E74)</f>
        <v>511001.2775000001</v>
      </c>
    </row>
    <row r="5" spans="1:5" ht="13.5" thickBot="1">
      <c r="A5" s="40" t="s">
        <v>2</v>
      </c>
      <c r="B5" s="36">
        <f>B4/12</f>
        <v>1.5</v>
      </c>
      <c r="C5" s="51"/>
      <c r="D5" s="52" t="s">
        <v>15</v>
      </c>
      <c r="E5" s="53">
        <f>IF(B3&gt;=A10,E4/B3)</f>
        <v>14194.479930555557</v>
      </c>
    </row>
    <row r="6" spans="1:5" ht="13.5" thickBot="1">
      <c r="A6" s="54" t="s">
        <v>12</v>
      </c>
      <c r="B6" s="55">
        <f>(B2/100)*C6</f>
        <v>0</v>
      </c>
      <c r="C6" s="62">
        <v>0</v>
      </c>
      <c r="D6" s="18"/>
      <c r="E6" s="19"/>
    </row>
    <row r="7" spans="1:5" ht="13.5" thickBot="1">
      <c r="A7" s="41"/>
      <c r="B7" s="18"/>
      <c r="C7" s="18"/>
      <c r="D7" s="18"/>
      <c r="E7" s="19"/>
    </row>
    <row r="8" spans="1:5" ht="12.75">
      <c r="A8" s="42" t="s">
        <v>0</v>
      </c>
      <c r="B8" s="9" t="s">
        <v>5</v>
      </c>
      <c r="C8" s="9" t="s">
        <v>6</v>
      </c>
      <c r="D8" s="9" t="s">
        <v>7</v>
      </c>
      <c r="E8" s="10" t="s">
        <v>8</v>
      </c>
    </row>
    <row r="9" spans="1:5" ht="13.5" thickBot="1">
      <c r="A9" s="43"/>
      <c r="B9" s="11"/>
      <c r="C9" s="11" t="s">
        <v>9</v>
      </c>
      <c r="D9" s="11"/>
      <c r="E9" s="12" t="s">
        <v>9</v>
      </c>
    </row>
    <row r="10" spans="1:6" ht="12.75">
      <c r="A10" s="44">
        <v>1</v>
      </c>
      <c r="B10" s="27">
        <f>B2+B6</f>
        <v>400001</v>
      </c>
      <c r="C10" s="27">
        <f>IF(B3&gt;=A10,B10/B3,0)</f>
        <v>11111.138888888889</v>
      </c>
      <c r="D10" s="27">
        <f>(B10/100)*B5</f>
        <v>6000.015</v>
      </c>
      <c r="E10" s="28">
        <f>D10+C10</f>
        <v>17111.15388888889</v>
      </c>
      <c r="F10" s="33"/>
    </row>
    <row r="11" spans="1:5" ht="12.75">
      <c r="A11" s="45">
        <v>2</v>
      </c>
      <c r="B11" s="7">
        <f>B10-C10</f>
        <v>388889.8611111111</v>
      </c>
      <c r="C11" s="7">
        <f>IF(B3&gt;=A11,B10/B3,0)</f>
        <v>11111.138888888889</v>
      </c>
      <c r="D11" s="7">
        <f>(B11/100)*B5</f>
        <v>5833.347916666667</v>
      </c>
      <c r="E11" s="14">
        <f aca="true" t="shared" si="0" ref="E11:E74">D11+C11</f>
        <v>16944.486805555556</v>
      </c>
    </row>
    <row r="12" spans="1:5" ht="12.75">
      <c r="A12" s="45">
        <v>3</v>
      </c>
      <c r="B12" s="7">
        <f>B10-SUM(C10:C11)</f>
        <v>377778.72222222225</v>
      </c>
      <c r="C12" s="7">
        <f>IF(B3&gt;=A12,B10/B3,0)</f>
        <v>11111.138888888889</v>
      </c>
      <c r="D12" s="7">
        <f>(B12/100)*B5</f>
        <v>5666.680833333334</v>
      </c>
      <c r="E12" s="14">
        <f t="shared" si="0"/>
        <v>16777.819722222222</v>
      </c>
    </row>
    <row r="13" spans="1:5" ht="12.75">
      <c r="A13" s="45">
        <v>4</v>
      </c>
      <c r="B13" s="7">
        <f>B10-SUM(C10:C12)</f>
        <v>366667.5833333333</v>
      </c>
      <c r="C13" s="7">
        <f>IF(B3&gt;=A13,B10/B3,0)</f>
        <v>11111.138888888889</v>
      </c>
      <c r="D13" s="7">
        <f>(B13/100)*B5</f>
        <v>5500.01375</v>
      </c>
      <c r="E13" s="14">
        <f t="shared" si="0"/>
        <v>16611.15263888889</v>
      </c>
    </row>
    <row r="14" spans="1:5" ht="12.75">
      <c r="A14" s="45">
        <v>5</v>
      </c>
      <c r="B14" s="7">
        <f>B10-SUM(C10:C13)</f>
        <v>355556.44444444444</v>
      </c>
      <c r="C14" s="7">
        <f>IF(B3&gt;=A14,B10/B3,0)</f>
        <v>11111.138888888889</v>
      </c>
      <c r="D14" s="7">
        <f>(B14/100)*B5</f>
        <v>5333.346666666666</v>
      </c>
      <c r="E14" s="14">
        <f t="shared" si="0"/>
        <v>16444.485555555555</v>
      </c>
    </row>
    <row r="15" spans="1:5" ht="12.75">
      <c r="A15" s="45">
        <v>6</v>
      </c>
      <c r="B15" s="7">
        <f>B10-SUM(C10:C14)</f>
        <v>344445.30555555556</v>
      </c>
      <c r="C15" s="7">
        <f>IF(B3&gt;=A15,B10/B3,0)</f>
        <v>11111.138888888889</v>
      </c>
      <c r="D15" s="7">
        <f>(B15/100)*B5</f>
        <v>5166.6795833333335</v>
      </c>
      <c r="E15" s="14">
        <f t="shared" si="0"/>
        <v>16277.818472222221</v>
      </c>
    </row>
    <row r="16" spans="1:5" ht="12.75">
      <c r="A16" s="45">
        <v>7</v>
      </c>
      <c r="B16" s="7">
        <f>B10-SUM(C10:C15)</f>
        <v>333334.1666666667</v>
      </c>
      <c r="C16" s="7">
        <f>IF(B3&gt;=A16,B10/B3,0)</f>
        <v>11111.138888888889</v>
      </c>
      <c r="D16" s="7">
        <f>(B16/100)*B5</f>
        <v>5000.0125</v>
      </c>
      <c r="E16" s="14">
        <f t="shared" si="0"/>
        <v>16111.151388888888</v>
      </c>
    </row>
    <row r="17" spans="1:5" ht="12.75">
      <c r="A17" s="45">
        <v>8</v>
      </c>
      <c r="B17" s="7">
        <f>B10-SUM(C10:C16)</f>
        <v>322223.02777777775</v>
      </c>
      <c r="C17" s="7">
        <f>IF(B3&gt;=A17,B10/B3,0)</f>
        <v>11111.138888888889</v>
      </c>
      <c r="D17" s="7">
        <f>(B17/100)*B5</f>
        <v>4833.345416666667</v>
      </c>
      <c r="E17" s="14">
        <f t="shared" si="0"/>
        <v>15944.484305555556</v>
      </c>
    </row>
    <row r="18" spans="1:5" ht="12.75">
      <c r="A18" s="45">
        <v>9</v>
      </c>
      <c r="B18" s="7">
        <f>B10-SUM(C10:C17)</f>
        <v>311111.8888888889</v>
      </c>
      <c r="C18" s="7">
        <f>IF(B3&gt;=A18,B10/B3,0)</f>
        <v>11111.138888888889</v>
      </c>
      <c r="D18" s="7">
        <f>(B18/100)*B5</f>
        <v>4666.678333333333</v>
      </c>
      <c r="E18" s="14">
        <f t="shared" si="0"/>
        <v>15777.817222222222</v>
      </c>
    </row>
    <row r="19" spans="1:5" ht="12.75">
      <c r="A19" s="45">
        <v>10</v>
      </c>
      <c r="B19" s="7">
        <f>B10-SUM(C10:C18)</f>
        <v>300000.75</v>
      </c>
      <c r="C19" s="7">
        <f>IF(B3&gt;=A19,B10/B3,0)</f>
        <v>11111.138888888889</v>
      </c>
      <c r="D19" s="7">
        <f>(B19/100)*B5</f>
        <v>4500.0112500000005</v>
      </c>
      <c r="E19" s="14">
        <f t="shared" si="0"/>
        <v>15611.15013888889</v>
      </c>
    </row>
    <row r="20" spans="1:5" ht="12.75">
      <c r="A20" s="45">
        <v>11</v>
      </c>
      <c r="B20" s="7">
        <f>B10-SUM(C10:C19)</f>
        <v>288889.6111111111</v>
      </c>
      <c r="C20" s="7">
        <f>IF(B3&gt;=A20,B10/B3,0)</f>
        <v>11111.138888888889</v>
      </c>
      <c r="D20" s="7">
        <f>(B20/100)*B5</f>
        <v>4333.344166666667</v>
      </c>
      <c r="E20" s="14">
        <f t="shared" si="0"/>
        <v>15444.483055555556</v>
      </c>
    </row>
    <row r="21" spans="1:5" ht="12.75">
      <c r="A21" s="45">
        <v>12</v>
      </c>
      <c r="B21" s="7">
        <f>B10-SUM(C10:C20)</f>
        <v>277778.47222222225</v>
      </c>
      <c r="C21" s="7">
        <f>IF(B3&gt;=A21,B10/B3,0)</f>
        <v>11111.138888888889</v>
      </c>
      <c r="D21" s="7">
        <f>(B21/100)*B5</f>
        <v>4166.677083333334</v>
      </c>
      <c r="E21" s="14">
        <f t="shared" si="0"/>
        <v>15277.815972222223</v>
      </c>
    </row>
    <row r="22" spans="1:5" ht="12.75">
      <c r="A22" s="45">
        <v>13</v>
      </c>
      <c r="B22" s="29">
        <f>B10-SUM(C10:C21)</f>
        <v>266667.3333333334</v>
      </c>
      <c r="C22" s="7">
        <f>IF(B3&gt;=A22,B10/B3,0)</f>
        <v>11111.138888888889</v>
      </c>
      <c r="D22" s="7">
        <f>(B22/100)*B5</f>
        <v>4000.01</v>
      </c>
      <c r="E22" s="14">
        <f t="shared" si="0"/>
        <v>15111.148888888889</v>
      </c>
    </row>
    <row r="23" spans="1:5" ht="12.75">
      <c r="A23" s="45">
        <v>14</v>
      </c>
      <c r="B23" s="29">
        <f>B10-SUM(C10:C22)</f>
        <v>255556.19444444447</v>
      </c>
      <c r="C23" s="7">
        <f>IF(B3&gt;=A23,B10/B3,0)</f>
        <v>11111.138888888889</v>
      </c>
      <c r="D23" s="7">
        <f>(B23/100)*B5</f>
        <v>3833.342916666667</v>
      </c>
      <c r="E23" s="14">
        <f t="shared" si="0"/>
        <v>14944.481805555555</v>
      </c>
    </row>
    <row r="24" spans="1:5" ht="12.75">
      <c r="A24" s="45">
        <v>15</v>
      </c>
      <c r="B24" s="29">
        <f>B10-SUM(C10:C23)</f>
        <v>244445.0555555556</v>
      </c>
      <c r="C24" s="7">
        <f>IF(B3&gt;=A24,B10/B3,0)</f>
        <v>11111.138888888889</v>
      </c>
      <c r="D24" s="7">
        <f>(B24/100)*B5</f>
        <v>3666.675833333334</v>
      </c>
      <c r="E24" s="14">
        <f t="shared" si="0"/>
        <v>14777.814722222223</v>
      </c>
    </row>
    <row r="25" spans="1:5" ht="12.75">
      <c r="A25" s="45">
        <v>16</v>
      </c>
      <c r="B25" s="29">
        <f>B10-SUM(C10:C24)</f>
        <v>233333.91666666672</v>
      </c>
      <c r="C25" s="7">
        <f>IF(B3&gt;=A25,B10/B3,0)</f>
        <v>11111.138888888889</v>
      </c>
      <c r="D25" s="7">
        <f>(B25/100)*B5</f>
        <v>3500.008750000001</v>
      </c>
      <c r="E25" s="14">
        <f t="shared" si="0"/>
        <v>14611.14763888889</v>
      </c>
    </row>
    <row r="26" spans="1:5" ht="12.75">
      <c r="A26" s="45">
        <v>17</v>
      </c>
      <c r="B26" s="29">
        <f>B10-SUM(C10:C25)</f>
        <v>222222.77777777784</v>
      </c>
      <c r="C26" s="7">
        <f>IF(B3&gt;=A26,B10/B3,0)</f>
        <v>11111.138888888889</v>
      </c>
      <c r="D26" s="7">
        <f>(B26/100)*B5</f>
        <v>3333.341666666668</v>
      </c>
      <c r="E26" s="14">
        <f t="shared" si="0"/>
        <v>14444.480555555558</v>
      </c>
    </row>
    <row r="27" spans="1:5" ht="12.75">
      <c r="A27" s="45">
        <v>18</v>
      </c>
      <c r="B27" s="29">
        <f>B10-SUM(C10:C26)</f>
        <v>211111.63888888896</v>
      </c>
      <c r="C27" s="7">
        <f>IF(B3&gt;=A27,B10/B3,0)</f>
        <v>11111.138888888889</v>
      </c>
      <c r="D27" s="7">
        <f>(B27/100)*B5</f>
        <v>3166.6745833333343</v>
      </c>
      <c r="E27" s="14">
        <f t="shared" si="0"/>
        <v>14277.813472222224</v>
      </c>
    </row>
    <row r="28" spans="1:5" ht="12.75">
      <c r="A28" s="45">
        <v>19</v>
      </c>
      <c r="B28" s="29">
        <f>B10-SUM(C10:C27)</f>
        <v>200000.5000000001</v>
      </c>
      <c r="C28" s="7">
        <f>IF(B3&gt;=A28,B10/B3,0)</f>
        <v>11111.138888888889</v>
      </c>
      <c r="D28" s="7">
        <f>(B28/100)*B5</f>
        <v>3000.007500000001</v>
      </c>
      <c r="E28" s="14">
        <f t="shared" si="0"/>
        <v>14111.14638888889</v>
      </c>
    </row>
    <row r="29" spans="1:5" ht="12.75">
      <c r="A29" s="45">
        <v>20</v>
      </c>
      <c r="B29" s="29">
        <f>B10-SUM(C10:C28)</f>
        <v>188889.3611111112</v>
      </c>
      <c r="C29" s="7">
        <f>IF(B3&gt;=A29,B10/B3,0)</f>
        <v>11111.138888888889</v>
      </c>
      <c r="D29" s="7">
        <f>(B29/100)*B5</f>
        <v>2833.340416666668</v>
      </c>
      <c r="E29" s="14">
        <f t="shared" si="0"/>
        <v>13944.479305555556</v>
      </c>
    </row>
    <row r="30" spans="1:5" ht="12.75">
      <c r="A30" s="45">
        <v>21</v>
      </c>
      <c r="B30" s="29">
        <f>B10-SUM(C10:C29)</f>
        <v>177778.22222222234</v>
      </c>
      <c r="C30" s="7">
        <f>IF(B3&gt;=A30,B10/B3,0)</f>
        <v>11111.138888888889</v>
      </c>
      <c r="D30" s="7">
        <f>(B30/100)*B5</f>
        <v>2666.673333333335</v>
      </c>
      <c r="E30" s="14">
        <f t="shared" si="0"/>
        <v>13777.812222222223</v>
      </c>
    </row>
    <row r="31" spans="1:5" ht="12.75">
      <c r="A31" s="45">
        <v>22</v>
      </c>
      <c r="B31" s="29">
        <f>B10-SUM(C10:C30)</f>
        <v>166667.08333333346</v>
      </c>
      <c r="C31" s="7">
        <f>IF(B3&gt;=A31,B10/B3,0)</f>
        <v>11111.138888888889</v>
      </c>
      <c r="D31" s="7">
        <f>(B31/100)*B5</f>
        <v>2500.0062500000017</v>
      </c>
      <c r="E31" s="14">
        <f t="shared" si="0"/>
        <v>13611.14513888889</v>
      </c>
    </row>
    <row r="32" spans="1:5" ht="12.75">
      <c r="A32" s="45">
        <v>23</v>
      </c>
      <c r="B32" s="29">
        <f>B10-SUM(C10:C31)</f>
        <v>155555.94444444458</v>
      </c>
      <c r="C32" s="7">
        <f>IF(B3&gt;=A32,B10/B3,0)</f>
        <v>11111.138888888889</v>
      </c>
      <c r="D32" s="7">
        <f>(B32/100)*B5</f>
        <v>2333.339166666669</v>
      </c>
      <c r="E32" s="14">
        <f t="shared" si="0"/>
        <v>13444.478055555557</v>
      </c>
    </row>
    <row r="33" spans="1:5" ht="12.75">
      <c r="A33" s="45">
        <v>24</v>
      </c>
      <c r="B33" s="29">
        <f>B10-SUM(C10:C32)</f>
        <v>144444.8055555557</v>
      </c>
      <c r="C33" s="7">
        <f>IF(B3&gt;=A33,B10/B3,0)</f>
        <v>11111.138888888889</v>
      </c>
      <c r="D33" s="7">
        <f>(B33/100)*B5</f>
        <v>2166.6720833333356</v>
      </c>
      <c r="E33" s="14">
        <f t="shared" si="0"/>
        <v>13277.810972222225</v>
      </c>
    </row>
    <row r="34" spans="1:5" ht="12.75">
      <c r="A34" s="45">
        <v>25</v>
      </c>
      <c r="B34" s="29">
        <f>B10-SUM(C10:C33)</f>
        <v>133333.6666666668</v>
      </c>
      <c r="C34" s="7">
        <f>IF(B3&gt;=A34,B10/B3,0)</f>
        <v>11111.138888888889</v>
      </c>
      <c r="D34" s="7">
        <f>(B34/100)*B5</f>
        <v>2000.005000000002</v>
      </c>
      <c r="E34" s="14">
        <f t="shared" si="0"/>
        <v>13111.143888888892</v>
      </c>
    </row>
    <row r="35" spans="1:5" ht="12.75">
      <c r="A35" s="45">
        <v>26</v>
      </c>
      <c r="B35" s="29">
        <f>B10-SUM(C10:C34)</f>
        <v>122222.52777777793</v>
      </c>
      <c r="C35" s="7">
        <f>IF(B3&gt;=A35,B10/B3,0)</f>
        <v>11111.138888888889</v>
      </c>
      <c r="D35" s="7">
        <f>(B35/100)*B5</f>
        <v>1833.3379166666687</v>
      </c>
      <c r="E35" s="14">
        <f t="shared" si="0"/>
        <v>12944.476805555558</v>
      </c>
    </row>
    <row r="36" spans="1:5" ht="12.75">
      <c r="A36" s="45">
        <v>27</v>
      </c>
      <c r="B36" s="29">
        <f>B10-SUM(C10:C35)</f>
        <v>111111.38888888905</v>
      </c>
      <c r="C36" s="7">
        <f>IF(B3&gt;=A36,B10/B3,0)</f>
        <v>11111.138888888889</v>
      </c>
      <c r="D36" s="7">
        <f>(B36/100)*B5</f>
        <v>1666.6708333333356</v>
      </c>
      <c r="E36" s="14">
        <f t="shared" si="0"/>
        <v>12777.809722222224</v>
      </c>
    </row>
    <row r="37" spans="1:5" ht="12.75">
      <c r="A37" s="45">
        <v>28</v>
      </c>
      <c r="B37" s="29">
        <f>B10-SUM(C10:C36)</f>
        <v>100000.25000000017</v>
      </c>
      <c r="C37" s="7">
        <f>IF(B3&gt;=A37,B10/B3,0)</f>
        <v>11111.138888888889</v>
      </c>
      <c r="D37" s="7">
        <f>(B37/100)*B5</f>
        <v>1500.0037500000026</v>
      </c>
      <c r="E37" s="14">
        <f t="shared" si="0"/>
        <v>12611.14263888889</v>
      </c>
    </row>
    <row r="38" spans="1:5" ht="12.75">
      <c r="A38" s="45">
        <v>29</v>
      </c>
      <c r="B38" s="29">
        <f>B10-SUM(C10:C37)</f>
        <v>88889.1111111113</v>
      </c>
      <c r="C38" s="7">
        <f>IF(B3&gt;=A38,B10/B3,0)</f>
        <v>11111.138888888889</v>
      </c>
      <c r="D38" s="7">
        <f>(B38/100)*B5</f>
        <v>1333.3366666666695</v>
      </c>
      <c r="E38" s="14">
        <f t="shared" si="0"/>
        <v>12444.475555555558</v>
      </c>
    </row>
    <row r="39" spans="1:5" ht="12.75">
      <c r="A39" s="45">
        <v>30</v>
      </c>
      <c r="B39" s="29">
        <f>B10-SUM(C10:C38)</f>
        <v>77777.97222222242</v>
      </c>
      <c r="C39" s="7">
        <f>IF(B3&gt;=A39,B10/B3,0)</f>
        <v>11111.138888888889</v>
      </c>
      <c r="D39" s="7">
        <f>(B39/100)*B5</f>
        <v>1166.6695833333363</v>
      </c>
      <c r="E39" s="14">
        <f t="shared" si="0"/>
        <v>12277.808472222225</v>
      </c>
    </row>
    <row r="40" spans="1:5" ht="12.75">
      <c r="A40" s="45">
        <v>31</v>
      </c>
      <c r="B40" s="29">
        <f>B10-SUM(C10:C39)</f>
        <v>66666.83333333355</v>
      </c>
      <c r="C40" s="7">
        <f>IF(B3&gt;=A40,B10/B3,0)</f>
        <v>11111.138888888889</v>
      </c>
      <c r="D40" s="7">
        <f>(B40/100)*B5</f>
        <v>1000.0025000000032</v>
      </c>
      <c r="E40" s="14">
        <f t="shared" si="0"/>
        <v>12111.141388888893</v>
      </c>
    </row>
    <row r="41" spans="1:5" ht="12.75">
      <c r="A41" s="45">
        <v>32</v>
      </c>
      <c r="B41" s="29">
        <f>B10-SUM(C10:C40)</f>
        <v>55555.69444444467</v>
      </c>
      <c r="C41" s="7">
        <f>IF(B3&gt;=A41,B10/B3,0)</f>
        <v>11111.138888888889</v>
      </c>
      <c r="D41" s="7">
        <f>(B41/100)*B5</f>
        <v>833.33541666667</v>
      </c>
      <c r="E41" s="14">
        <f t="shared" si="0"/>
        <v>11944.47430555556</v>
      </c>
    </row>
    <row r="42" spans="1:5" ht="12.75">
      <c r="A42" s="45">
        <v>33</v>
      </c>
      <c r="B42" s="29">
        <f>B10-SUM(C10:C41)</f>
        <v>44444.555555555795</v>
      </c>
      <c r="C42" s="7">
        <f>IF(B3&gt;=A42,B10/B3,0)</f>
        <v>11111.138888888889</v>
      </c>
      <c r="D42" s="7">
        <f>(B42/100)*B5</f>
        <v>666.6683333333369</v>
      </c>
      <c r="E42" s="14">
        <f t="shared" si="0"/>
        <v>11777.807222222225</v>
      </c>
    </row>
    <row r="43" spans="1:5" ht="12.75">
      <c r="A43" s="45">
        <v>34</v>
      </c>
      <c r="B43" s="29">
        <f>B10-SUM(C10:C42)</f>
        <v>33333.41666666692</v>
      </c>
      <c r="C43" s="7">
        <f>IF(B3&gt;=A43,B10/B3,0)</f>
        <v>11111.138888888889</v>
      </c>
      <c r="D43" s="7">
        <f>(B43/100)*B5</f>
        <v>500.0012500000038</v>
      </c>
      <c r="E43" s="14">
        <f t="shared" si="0"/>
        <v>11611.140138888892</v>
      </c>
    </row>
    <row r="44" spans="1:5" ht="12.75">
      <c r="A44" s="45">
        <v>35</v>
      </c>
      <c r="B44" s="29">
        <f>B10-SUM(C10:C43)</f>
        <v>22222.277777778043</v>
      </c>
      <c r="C44" s="7">
        <f>IF(B3&gt;=A44,B10/B3,0)</f>
        <v>11111.138888888889</v>
      </c>
      <c r="D44" s="7">
        <f>(B44/100)*B5</f>
        <v>333.3341666666706</v>
      </c>
      <c r="E44" s="14">
        <f t="shared" si="0"/>
        <v>11444.47305555556</v>
      </c>
    </row>
    <row r="45" spans="1:5" ht="12.75">
      <c r="A45" s="45">
        <v>36</v>
      </c>
      <c r="B45" s="29">
        <f>B10-SUM(C10:C44)</f>
        <v>11111.138888889167</v>
      </c>
      <c r="C45" s="7">
        <f>IF(B3&gt;=A45,B10/B3,0)</f>
        <v>11111.138888888889</v>
      </c>
      <c r="D45" s="7">
        <f>(B45/100)*B5</f>
        <v>166.6670833333375</v>
      </c>
      <c r="E45" s="14">
        <f t="shared" si="0"/>
        <v>11277.805972222226</v>
      </c>
    </row>
    <row r="46" spans="1:5" ht="12.75">
      <c r="A46" s="45">
        <v>37</v>
      </c>
      <c r="B46" s="29">
        <f>B10-SUM(C10:C45)</f>
        <v>0</v>
      </c>
      <c r="C46" s="7">
        <f>IF(B3&gt;=A46,B10/B3,0)</f>
        <v>0</v>
      </c>
      <c r="D46" s="7">
        <f>(B46/100)*B5</f>
        <v>0</v>
      </c>
      <c r="E46" s="14">
        <f t="shared" si="0"/>
        <v>0</v>
      </c>
    </row>
    <row r="47" spans="1:5" ht="12.75">
      <c r="A47" s="45">
        <v>38</v>
      </c>
      <c r="B47" s="29">
        <f>B10-SUM(C10:C46)</f>
        <v>0</v>
      </c>
      <c r="C47" s="7">
        <f>IF(B3&gt;=A47,B10/B3,0)</f>
        <v>0</v>
      </c>
      <c r="D47" s="7">
        <f>(B47/100)*B5</f>
        <v>0</v>
      </c>
      <c r="E47" s="14">
        <f t="shared" si="0"/>
        <v>0</v>
      </c>
    </row>
    <row r="48" spans="1:5" ht="12.75">
      <c r="A48" s="45">
        <v>39</v>
      </c>
      <c r="B48" s="29">
        <f>B10-SUM(C10:C47)</f>
        <v>0</v>
      </c>
      <c r="C48" s="7">
        <f>IF(B3&gt;=A48,B10/B3,0)</f>
        <v>0</v>
      </c>
      <c r="D48" s="7">
        <f>(B48/100)*B5</f>
        <v>0</v>
      </c>
      <c r="E48" s="14">
        <f t="shared" si="0"/>
        <v>0</v>
      </c>
    </row>
    <row r="49" spans="1:5" ht="12.75">
      <c r="A49" s="45">
        <v>40</v>
      </c>
      <c r="B49" s="29">
        <f>B10-SUM(C10:C48)</f>
        <v>0</v>
      </c>
      <c r="C49" s="7">
        <f>IF(B3&gt;=A49,B10/B3,0)</f>
        <v>0</v>
      </c>
      <c r="D49" s="7">
        <f>(B49/100)*B5</f>
        <v>0</v>
      </c>
      <c r="E49" s="14">
        <f t="shared" si="0"/>
        <v>0</v>
      </c>
    </row>
    <row r="50" spans="1:5" ht="12.75">
      <c r="A50" s="45">
        <v>41</v>
      </c>
      <c r="B50" s="29">
        <f>B10-SUM(C10:C49)</f>
        <v>0</v>
      </c>
      <c r="C50" s="7">
        <f>IF(B3&gt;=A50,B10/B3,0)</f>
        <v>0</v>
      </c>
      <c r="D50" s="7">
        <f>(B50/100)*B5</f>
        <v>0</v>
      </c>
      <c r="E50" s="14">
        <f t="shared" si="0"/>
        <v>0</v>
      </c>
    </row>
    <row r="51" spans="1:5" ht="12.75">
      <c r="A51" s="45">
        <v>42</v>
      </c>
      <c r="B51" s="29">
        <f>B10-SUM(C10:C50)</f>
        <v>0</v>
      </c>
      <c r="C51" s="7">
        <f>IF(B3&gt;=A51,B10/B3,0)</f>
        <v>0</v>
      </c>
      <c r="D51" s="7">
        <f>(B51/100)*B5</f>
        <v>0</v>
      </c>
      <c r="E51" s="14">
        <f t="shared" si="0"/>
        <v>0</v>
      </c>
    </row>
    <row r="52" spans="1:5" ht="12.75">
      <c r="A52" s="45">
        <v>43</v>
      </c>
      <c r="B52" s="29">
        <f>B10-SUM(C10:C51)</f>
        <v>0</v>
      </c>
      <c r="C52" s="7">
        <f>IF(B3&gt;=A52,B10/B3,0)</f>
        <v>0</v>
      </c>
      <c r="D52" s="7">
        <f>(B52/100)*B5</f>
        <v>0</v>
      </c>
      <c r="E52" s="14">
        <f t="shared" si="0"/>
        <v>0</v>
      </c>
    </row>
    <row r="53" spans="1:5" ht="12.75">
      <c r="A53" s="45">
        <v>44</v>
      </c>
      <c r="B53" s="29">
        <f>B10-SUM(C10:C52)</f>
        <v>0</v>
      </c>
      <c r="C53" s="7">
        <f>IF(B3&gt;=A53,B10/B3,0)</f>
        <v>0</v>
      </c>
      <c r="D53" s="7">
        <f>(B53/100)*B5</f>
        <v>0</v>
      </c>
      <c r="E53" s="14">
        <f t="shared" si="0"/>
        <v>0</v>
      </c>
    </row>
    <row r="54" spans="1:5" ht="12.75">
      <c r="A54" s="45">
        <v>45</v>
      </c>
      <c r="B54" s="29">
        <f>B10-SUM(C10:C53)</f>
        <v>0</v>
      </c>
      <c r="C54" s="7">
        <f>IF(B3&gt;=A54,B10/B3,0)</f>
        <v>0</v>
      </c>
      <c r="D54" s="7">
        <f>(B54/100)*B5</f>
        <v>0</v>
      </c>
      <c r="E54" s="14">
        <f t="shared" si="0"/>
        <v>0</v>
      </c>
    </row>
    <row r="55" spans="1:5" ht="12.75">
      <c r="A55" s="45">
        <v>46</v>
      </c>
      <c r="B55" s="29">
        <f>B10-SUM(C10:C54)</f>
        <v>0</v>
      </c>
      <c r="C55" s="7">
        <f>IF(B3&gt;=A55,B10/B3,0)</f>
        <v>0</v>
      </c>
      <c r="D55" s="7">
        <f>(B55/100)*B5</f>
        <v>0</v>
      </c>
      <c r="E55" s="14">
        <f t="shared" si="0"/>
        <v>0</v>
      </c>
    </row>
    <row r="56" spans="1:5" ht="12.75">
      <c r="A56" s="45">
        <v>47</v>
      </c>
      <c r="B56" s="29">
        <f>B10-SUM(C10:C55)</f>
        <v>0</v>
      </c>
      <c r="C56" s="7">
        <f>IF(B3&gt;=A56,B10/B3,0)</f>
        <v>0</v>
      </c>
      <c r="D56" s="7">
        <f>(B56/100)*B5</f>
        <v>0</v>
      </c>
      <c r="E56" s="14">
        <f t="shared" si="0"/>
        <v>0</v>
      </c>
    </row>
    <row r="57" spans="1:5" ht="12.75">
      <c r="A57" s="45">
        <v>48</v>
      </c>
      <c r="B57" s="29">
        <f>B10-SUM(C10:C56)</f>
        <v>0</v>
      </c>
      <c r="C57" s="7">
        <f>IF(B3&gt;=A57,B10/B3,0)</f>
        <v>0</v>
      </c>
      <c r="D57" s="7">
        <f>(B57/100)*B5</f>
        <v>0</v>
      </c>
      <c r="E57" s="14">
        <f t="shared" si="0"/>
        <v>0</v>
      </c>
    </row>
    <row r="58" spans="1:5" ht="12.75">
      <c r="A58" s="45">
        <v>49</v>
      </c>
      <c r="B58" s="29">
        <f>B10-SUM(C10:C57)</f>
        <v>0</v>
      </c>
      <c r="C58" s="7">
        <f>IF(B3&gt;=A58,B10/B3,0)</f>
        <v>0</v>
      </c>
      <c r="D58" s="7">
        <f>(B58/100)*B5</f>
        <v>0</v>
      </c>
      <c r="E58" s="14">
        <f t="shared" si="0"/>
        <v>0</v>
      </c>
    </row>
    <row r="59" spans="1:5" ht="12.75">
      <c r="A59" s="45">
        <v>50</v>
      </c>
      <c r="B59" s="29">
        <f>B10-SUM(C10:C58)</f>
        <v>0</v>
      </c>
      <c r="C59" s="7">
        <f>IF(B3&gt;=A59,B10/B3,0)</f>
        <v>0</v>
      </c>
      <c r="D59" s="7">
        <f>(B59/100)*B5</f>
        <v>0</v>
      </c>
      <c r="E59" s="14">
        <f t="shared" si="0"/>
        <v>0</v>
      </c>
    </row>
    <row r="60" spans="1:5" ht="12.75">
      <c r="A60" s="45">
        <v>51</v>
      </c>
      <c r="B60" s="29">
        <f>B10-SUM(C10:C59)</f>
        <v>0</v>
      </c>
      <c r="C60" s="7">
        <f>IF(B3&gt;=A60,B10/B3,0)</f>
        <v>0</v>
      </c>
      <c r="D60" s="7">
        <f>(B60/100)*B5</f>
        <v>0</v>
      </c>
      <c r="E60" s="14">
        <f t="shared" si="0"/>
        <v>0</v>
      </c>
    </row>
    <row r="61" spans="1:5" ht="12.75">
      <c r="A61" s="45">
        <v>52</v>
      </c>
      <c r="B61" s="29">
        <f>B10-SUM(C10:C60)</f>
        <v>0</v>
      </c>
      <c r="C61" s="7">
        <f>IF(B3&gt;=A61,B10/B3,0)</f>
        <v>0</v>
      </c>
      <c r="D61" s="7">
        <f>(B61/100)*B5</f>
        <v>0</v>
      </c>
      <c r="E61" s="14">
        <f t="shared" si="0"/>
        <v>0</v>
      </c>
    </row>
    <row r="62" spans="1:5" ht="12.75">
      <c r="A62" s="45">
        <v>53</v>
      </c>
      <c r="B62" s="29">
        <f>B10-SUM(C10:C61)</f>
        <v>0</v>
      </c>
      <c r="C62" s="7">
        <f>IF(B3&gt;=A62,B10/B3,0)</f>
        <v>0</v>
      </c>
      <c r="D62" s="7">
        <f>(B62/100)*B5</f>
        <v>0</v>
      </c>
      <c r="E62" s="14">
        <f t="shared" si="0"/>
        <v>0</v>
      </c>
    </row>
    <row r="63" spans="1:5" ht="12.75">
      <c r="A63" s="45">
        <v>54</v>
      </c>
      <c r="B63" s="29">
        <f>B10-SUM(C10:C62)</f>
        <v>0</v>
      </c>
      <c r="C63" s="7">
        <f>IF(B3&gt;=A63,B10/B3,0)</f>
        <v>0</v>
      </c>
      <c r="D63" s="7">
        <f>(B63/100)*B5</f>
        <v>0</v>
      </c>
      <c r="E63" s="14">
        <f t="shared" si="0"/>
        <v>0</v>
      </c>
    </row>
    <row r="64" spans="1:5" ht="12.75">
      <c r="A64" s="45">
        <v>55</v>
      </c>
      <c r="B64" s="29">
        <f>B10-SUM(C10:C63)</f>
        <v>0</v>
      </c>
      <c r="C64" s="7">
        <f>IF(B3&gt;=A64,B10/B3,0)</f>
        <v>0</v>
      </c>
      <c r="D64" s="7">
        <f>(B64/100)*B5</f>
        <v>0</v>
      </c>
      <c r="E64" s="14">
        <f t="shared" si="0"/>
        <v>0</v>
      </c>
    </row>
    <row r="65" spans="1:5" ht="12.75">
      <c r="A65" s="45">
        <v>56</v>
      </c>
      <c r="B65" s="29">
        <f>B10-SUM(C10:C64)</f>
        <v>0</v>
      </c>
      <c r="C65" s="7">
        <f>IF(B3&gt;=A65,B10/B3,0)</f>
        <v>0</v>
      </c>
      <c r="D65" s="7">
        <f>(B65/100)*B5</f>
        <v>0</v>
      </c>
      <c r="E65" s="14">
        <f t="shared" si="0"/>
        <v>0</v>
      </c>
    </row>
    <row r="66" spans="1:5" ht="12.75">
      <c r="A66" s="45">
        <v>57</v>
      </c>
      <c r="B66" s="29">
        <f>B10-SUM(C10:C65)</f>
        <v>0</v>
      </c>
      <c r="C66" s="7">
        <f>IF(B3&gt;=A66,B10/B3,0)</f>
        <v>0</v>
      </c>
      <c r="D66" s="7">
        <f>(B66/100)*B5</f>
        <v>0</v>
      </c>
      <c r="E66" s="14">
        <f t="shared" si="0"/>
        <v>0</v>
      </c>
    </row>
    <row r="67" spans="1:5" ht="12.75">
      <c r="A67" s="45">
        <v>58</v>
      </c>
      <c r="B67" s="29">
        <f>B10-SUM(C10:C66)</f>
        <v>0</v>
      </c>
      <c r="C67" s="7">
        <f>IF(B3&gt;=A67,B10/B3,0)</f>
        <v>0</v>
      </c>
      <c r="D67" s="7">
        <f>(B67/100)*B5</f>
        <v>0</v>
      </c>
      <c r="E67" s="14">
        <f t="shared" si="0"/>
        <v>0</v>
      </c>
    </row>
    <row r="68" spans="1:5" ht="12.75">
      <c r="A68" s="45">
        <v>59</v>
      </c>
      <c r="B68" s="29">
        <f>B10-SUM(C10:C67)</f>
        <v>0</v>
      </c>
      <c r="C68" s="7">
        <f>IF(B3&gt;=A68,B10/B3,0)</f>
        <v>0</v>
      </c>
      <c r="D68" s="7">
        <f>(B68/100)*B5</f>
        <v>0</v>
      </c>
      <c r="E68" s="14">
        <f t="shared" si="0"/>
        <v>0</v>
      </c>
    </row>
    <row r="69" spans="1:5" ht="12.75">
      <c r="A69" s="45">
        <v>60</v>
      </c>
      <c r="B69" s="29">
        <f>B10-SUM(C10:C68)</f>
        <v>0</v>
      </c>
      <c r="C69" s="7">
        <f>IF(B3&gt;=A69,B10/B3,0)</f>
        <v>0</v>
      </c>
      <c r="D69" s="7">
        <f>(B69/100)*B5</f>
        <v>0</v>
      </c>
      <c r="E69" s="14">
        <f t="shared" si="0"/>
        <v>0</v>
      </c>
    </row>
    <row r="70" spans="1:5" ht="12.75">
      <c r="A70" s="45">
        <v>61</v>
      </c>
      <c r="B70" s="29">
        <f>B10-SUM(C10:C69)</f>
        <v>0</v>
      </c>
      <c r="C70" s="7">
        <f>IF(B3&gt;=A70,B10/B3,0)</f>
        <v>0</v>
      </c>
      <c r="D70" s="7">
        <f>(B70/100)*B5</f>
        <v>0</v>
      </c>
      <c r="E70" s="14">
        <f t="shared" si="0"/>
        <v>0</v>
      </c>
    </row>
    <row r="71" spans="1:5" ht="12.75">
      <c r="A71" s="45">
        <v>62</v>
      </c>
      <c r="B71" s="29">
        <f>B10-SUM(C10:C70)</f>
        <v>0</v>
      </c>
      <c r="C71" s="7">
        <f>IF(B3&gt;=A71,B10/B3,0)</f>
        <v>0</v>
      </c>
      <c r="D71" s="7">
        <f>(B71/100)*B5</f>
        <v>0</v>
      </c>
      <c r="E71" s="14">
        <f t="shared" si="0"/>
        <v>0</v>
      </c>
    </row>
    <row r="72" spans="1:5" ht="12.75">
      <c r="A72" s="45">
        <v>63</v>
      </c>
      <c r="B72" s="29">
        <f>B10-SUM(C10:C71)</f>
        <v>0</v>
      </c>
      <c r="C72" s="7">
        <f>IF(B3&gt;=A72,B10/B3,0)</f>
        <v>0</v>
      </c>
      <c r="D72" s="7">
        <f>(B72/100)*B5</f>
        <v>0</v>
      </c>
      <c r="E72" s="14">
        <f t="shared" si="0"/>
        <v>0</v>
      </c>
    </row>
    <row r="73" spans="1:5" ht="12.75">
      <c r="A73" s="45">
        <v>64</v>
      </c>
      <c r="B73" s="29">
        <f>B10-SUM(C10:C72)</f>
        <v>0</v>
      </c>
      <c r="C73" s="7">
        <f>IF(B3&gt;=A73,B10/B3,0)</f>
        <v>0</v>
      </c>
      <c r="D73" s="7">
        <f>(B73/100)*B5</f>
        <v>0</v>
      </c>
      <c r="E73" s="14">
        <f t="shared" si="0"/>
        <v>0</v>
      </c>
    </row>
    <row r="74" spans="1:5" ht="13.5" thickBot="1">
      <c r="A74" s="46">
        <v>65</v>
      </c>
      <c r="B74" s="30">
        <f>B10-SUM(C10:C73)</f>
        <v>0</v>
      </c>
      <c r="C74" s="16">
        <f>IF(B3&gt;=A74,B10/B3,0)</f>
        <v>0</v>
      </c>
      <c r="D74" s="16">
        <f>(B74/100)*B5</f>
        <v>0</v>
      </c>
      <c r="E74" s="17">
        <f t="shared" si="0"/>
        <v>0</v>
      </c>
    </row>
  </sheetData>
  <sheetProtection password="E444" sheet="1" objects="1" scenarios="1" formatColumns="0"/>
  <mergeCells count="1">
    <mergeCell ref="A1:E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51"/>
  <sheetViews>
    <sheetView zoomScalePageLayoutView="0" workbookViewId="0" topLeftCell="A52">
      <selection activeCell="A52" sqref="A52"/>
    </sheetView>
  </sheetViews>
  <sheetFormatPr defaultColWidth="9.00390625" defaultRowHeight="12.75"/>
  <cols>
    <col min="1" max="1" width="124.375" style="0" customWidth="1"/>
    <col min="2" max="2" width="43.875" style="0" customWidth="1"/>
  </cols>
  <sheetData>
    <row r="1" spans="1:2" s="69" customFormat="1" ht="27" customHeight="1">
      <c r="A1" s="80" t="s">
        <v>111</v>
      </c>
      <c r="B1" s="81"/>
    </row>
    <row r="2" spans="1:2" s="69" customFormat="1" ht="13.5" customHeight="1">
      <c r="A2" s="76"/>
      <c r="B2" s="77"/>
    </row>
    <row r="3" spans="1:2" s="69" customFormat="1" ht="13.5" customHeight="1">
      <c r="A3" s="78" t="s">
        <v>45</v>
      </c>
      <c r="B3" s="79"/>
    </row>
    <row r="4" spans="1:2" s="69" customFormat="1" ht="13.5" customHeight="1">
      <c r="A4" s="70" t="s">
        <v>46</v>
      </c>
      <c r="B4" s="71" t="s">
        <v>47</v>
      </c>
    </row>
    <row r="5" spans="1:2" s="69" customFormat="1" ht="13.5" customHeight="1">
      <c r="A5" s="70" t="s">
        <v>48</v>
      </c>
      <c r="B5" s="71" t="s">
        <v>49</v>
      </c>
    </row>
    <row r="6" spans="1:2" s="69" customFormat="1" ht="13.5" customHeight="1">
      <c r="A6" s="70" t="s">
        <v>50</v>
      </c>
      <c r="B6" s="71" t="s">
        <v>51</v>
      </c>
    </row>
    <row r="7" spans="1:2" s="69" customFormat="1" ht="13.5" customHeight="1">
      <c r="A7" s="70" t="s">
        <v>52</v>
      </c>
      <c r="B7" s="71" t="s">
        <v>53</v>
      </c>
    </row>
    <row r="8" spans="1:2" s="69" customFormat="1" ht="13.5" customHeight="1">
      <c r="A8" s="78" t="s">
        <v>54</v>
      </c>
      <c r="B8" s="79"/>
    </row>
    <row r="9" spans="1:2" s="69" customFormat="1" ht="13.5" customHeight="1">
      <c r="A9" s="70" t="s">
        <v>55</v>
      </c>
      <c r="B9" s="71" t="s">
        <v>51</v>
      </c>
    </row>
    <row r="10" spans="1:2" s="69" customFormat="1" ht="13.5" customHeight="1">
      <c r="A10" s="70" t="s">
        <v>56</v>
      </c>
      <c r="B10" s="71" t="s">
        <v>57</v>
      </c>
    </row>
    <row r="11" spans="1:2" s="69" customFormat="1" ht="13.5" customHeight="1">
      <c r="A11" s="70" t="s">
        <v>58</v>
      </c>
      <c r="B11" s="71" t="s">
        <v>59</v>
      </c>
    </row>
    <row r="12" spans="1:2" s="69" customFormat="1" ht="13.5" customHeight="1">
      <c r="A12" s="70" t="s">
        <v>60</v>
      </c>
      <c r="B12" s="71" t="s">
        <v>49</v>
      </c>
    </row>
    <row r="13" spans="1:2" s="69" customFormat="1" ht="13.5" customHeight="1">
      <c r="A13" s="70" t="s">
        <v>61</v>
      </c>
      <c r="B13" s="71" t="s">
        <v>49</v>
      </c>
    </row>
    <row r="14" spans="1:2" s="69" customFormat="1" ht="13.5" customHeight="1">
      <c r="A14" s="70" t="s">
        <v>62</v>
      </c>
      <c r="B14" s="71" t="s">
        <v>51</v>
      </c>
    </row>
    <row r="15" spans="1:2" s="69" customFormat="1" ht="13.5" customHeight="1">
      <c r="A15" s="70" t="s">
        <v>63</v>
      </c>
      <c r="B15" s="71" t="s">
        <v>64</v>
      </c>
    </row>
    <row r="16" spans="1:2" s="69" customFormat="1" ht="13.5" customHeight="1">
      <c r="A16" s="70" t="s">
        <v>65</v>
      </c>
      <c r="B16" s="71" t="s">
        <v>66</v>
      </c>
    </row>
    <row r="17" spans="1:2" s="69" customFormat="1" ht="13.5" customHeight="1">
      <c r="A17" s="70" t="s">
        <v>67</v>
      </c>
      <c r="B17" s="71" t="s">
        <v>49</v>
      </c>
    </row>
    <row r="18" spans="1:2" s="69" customFormat="1" ht="13.5" customHeight="1">
      <c r="A18" s="78" t="s">
        <v>68</v>
      </c>
      <c r="B18" s="79"/>
    </row>
    <row r="19" spans="1:2" s="69" customFormat="1" ht="13.5" customHeight="1">
      <c r="A19" s="70" t="s">
        <v>69</v>
      </c>
      <c r="B19" s="71" t="s">
        <v>70</v>
      </c>
    </row>
    <row r="20" spans="1:2" s="69" customFormat="1" ht="13.5" customHeight="1">
      <c r="A20" s="70" t="s">
        <v>71</v>
      </c>
      <c r="B20" s="71" t="s">
        <v>66</v>
      </c>
    </row>
    <row r="21" spans="1:2" s="69" customFormat="1" ht="13.5" customHeight="1">
      <c r="A21" s="70" t="s">
        <v>72</v>
      </c>
      <c r="B21" s="71" t="s">
        <v>49</v>
      </c>
    </row>
    <row r="22" spans="1:2" s="69" customFormat="1" ht="13.5" customHeight="1">
      <c r="A22" s="70" t="s">
        <v>73</v>
      </c>
      <c r="B22" s="71" t="s">
        <v>74</v>
      </c>
    </row>
    <row r="23" spans="1:2" s="69" customFormat="1" ht="13.5" customHeight="1">
      <c r="A23" s="70" t="s">
        <v>75</v>
      </c>
      <c r="B23" s="71" t="s">
        <v>49</v>
      </c>
    </row>
    <row r="24" spans="1:2" s="69" customFormat="1" ht="13.5" customHeight="1">
      <c r="A24" s="70" t="s">
        <v>76</v>
      </c>
      <c r="B24" s="71" t="s">
        <v>77</v>
      </c>
    </row>
    <row r="25" spans="1:2" s="69" customFormat="1" ht="13.5" customHeight="1">
      <c r="A25" s="70" t="s">
        <v>78</v>
      </c>
      <c r="B25" s="71" t="s">
        <v>79</v>
      </c>
    </row>
    <row r="26" spans="1:2" s="69" customFormat="1" ht="13.5" customHeight="1">
      <c r="A26" s="78" t="s">
        <v>80</v>
      </c>
      <c r="B26" s="79"/>
    </row>
    <row r="27" spans="1:2" s="69" customFormat="1" ht="13.5" customHeight="1">
      <c r="A27" s="70" t="s">
        <v>81</v>
      </c>
      <c r="B27" s="71" t="s">
        <v>49</v>
      </c>
    </row>
    <row r="28" spans="1:2" s="69" customFormat="1" ht="13.5" customHeight="1">
      <c r="A28" s="70" t="s">
        <v>82</v>
      </c>
      <c r="B28" s="71" t="s">
        <v>51</v>
      </c>
    </row>
    <row r="29" spans="1:2" s="69" customFormat="1" ht="13.5" customHeight="1">
      <c r="A29" s="70" t="s">
        <v>83</v>
      </c>
      <c r="B29" s="71" t="s">
        <v>84</v>
      </c>
    </row>
    <row r="30" spans="1:2" s="69" customFormat="1" ht="13.5" customHeight="1">
      <c r="A30" s="70" t="s">
        <v>85</v>
      </c>
      <c r="B30" s="71" t="s">
        <v>53</v>
      </c>
    </row>
    <row r="31" spans="1:2" s="69" customFormat="1" ht="13.5" customHeight="1">
      <c r="A31" s="70" t="s">
        <v>86</v>
      </c>
      <c r="B31" s="71" t="s">
        <v>87</v>
      </c>
    </row>
    <row r="32" spans="1:2" s="69" customFormat="1" ht="13.5" customHeight="1">
      <c r="A32" s="70" t="s">
        <v>88</v>
      </c>
      <c r="B32" s="71" t="s">
        <v>89</v>
      </c>
    </row>
    <row r="33" spans="1:2" s="69" customFormat="1" ht="13.5" customHeight="1">
      <c r="A33" s="70" t="s">
        <v>90</v>
      </c>
      <c r="B33" s="71" t="s">
        <v>91</v>
      </c>
    </row>
    <row r="34" spans="1:2" s="69" customFormat="1" ht="13.5" customHeight="1">
      <c r="A34" s="70" t="s">
        <v>92</v>
      </c>
      <c r="B34" s="71" t="s">
        <v>93</v>
      </c>
    </row>
    <row r="35" spans="1:2" s="69" customFormat="1" ht="13.5" customHeight="1">
      <c r="A35" s="70" t="s">
        <v>94</v>
      </c>
      <c r="B35" s="71" t="s">
        <v>95</v>
      </c>
    </row>
    <row r="36" spans="1:2" s="69" customFormat="1" ht="13.5" customHeight="1">
      <c r="A36" s="70" t="s">
        <v>96</v>
      </c>
      <c r="B36" s="71" t="s">
        <v>97</v>
      </c>
    </row>
    <row r="37" spans="1:2" s="69" customFormat="1" ht="13.5" customHeight="1">
      <c r="A37" s="70" t="s">
        <v>98</v>
      </c>
      <c r="B37" s="71" t="s">
        <v>57</v>
      </c>
    </row>
    <row r="38" spans="1:2" s="69" customFormat="1" ht="13.5" customHeight="1">
      <c r="A38" s="70" t="s">
        <v>99</v>
      </c>
      <c r="B38" s="71" t="s">
        <v>49</v>
      </c>
    </row>
    <row r="39" spans="1:2" s="69" customFormat="1" ht="13.5" customHeight="1">
      <c r="A39" s="70" t="s">
        <v>100</v>
      </c>
      <c r="B39" s="71" t="s">
        <v>77</v>
      </c>
    </row>
    <row r="40" spans="1:2" s="69" customFormat="1" ht="13.5" customHeight="1">
      <c r="A40" s="70" t="s">
        <v>101</v>
      </c>
      <c r="B40" s="71" t="s">
        <v>102</v>
      </c>
    </row>
    <row r="41" spans="1:2" s="69" customFormat="1" ht="13.5" customHeight="1">
      <c r="A41" s="70" t="s">
        <v>103</v>
      </c>
      <c r="B41" s="71" t="s">
        <v>49</v>
      </c>
    </row>
    <row r="42" spans="1:2" s="69" customFormat="1" ht="13.5" customHeight="1">
      <c r="A42" s="78" t="s">
        <v>104</v>
      </c>
      <c r="B42" s="79"/>
    </row>
    <row r="43" spans="1:2" s="69" customFormat="1" ht="13.5" customHeight="1">
      <c r="A43" s="70" t="s">
        <v>112</v>
      </c>
      <c r="B43" s="71" t="s">
        <v>105</v>
      </c>
    </row>
    <row r="44" spans="1:2" s="69" customFormat="1" ht="13.5" customHeight="1">
      <c r="A44" s="70" t="s">
        <v>110</v>
      </c>
      <c r="B44" s="71" t="s">
        <v>106</v>
      </c>
    </row>
    <row r="45" spans="1:2" s="69" customFormat="1" ht="13.5" customHeight="1">
      <c r="A45" s="78" t="s">
        <v>107</v>
      </c>
      <c r="B45" s="79"/>
    </row>
    <row r="46" spans="1:2" s="69" customFormat="1" ht="13.5" customHeight="1">
      <c r="A46" s="70" t="s">
        <v>109</v>
      </c>
      <c r="B46" s="71" t="s">
        <v>108</v>
      </c>
    </row>
    <row r="47" spans="1:2" s="69" customFormat="1" ht="13.5" customHeight="1">
      <c r="A47" s="76"/>
      <c r="B47" s="77"/>
    </row>
    <row r="51" ht="12.75">
      <c r="A51" s="72" t="s">
        <v>113</v>
      </c>
    </row>
  </sheetData>
  <sheetProtection/>
  <mergeCells count="9">
    <mergeCell ref="A47:B47"/>
    <mergeCell ref="A18:B18"/>
    <mergeCell ref="A26:B26"/>
    <mergeCell ref="A42:B42"/>
    <mergeCell ref="A45:B45"/>
    <mergeCell ref="A1:B1"/>
    <mergeCell ref="A2:B2"/>
    <mergeCell ref="A3:B3"/>
    <mergeCell ref="A8:B8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2:F21"/>
  <sheetViews>
    <sheetView zoomScalePageLayoutView="0" workbookViewId="0" topLeftCell="A1">
      <selection activeCell="C13" sqref="C13"/>
    </sheetView>
  </sheetViews>
  <sheetFormatPr defaultColWidth="9.00390625" defaultRowHeight="12.75"/>
  <cols>
    <col min="2" max="2" width="10.75390625" style="0" bestFit="1" customWidth="1"/>
    <col min="3" max="3" width="12.625" style="0" customWidth="1"/>
    <col min="5" max="5" width="24.00390625" style="0" customWidth="1"/>
    <col min="6" max="6" width="15.75390625" style="0" customWidth="1"/>
    <col min="7" max="7" width="11.625" style="0" customWidth="1"/>
  </cols>
  <sheetData>
    <row r="2" spans="1:5" ht="12.75">
      <c r="A2" s="57" t="s">
        <v>42</v>
      </c>
      <c r="B2" s="57"/>
      <c r="C2" s="57"/>
      <c r="D2" s="57"/>
      <c r="E2" s="57"/>
    </row>
    <row r="4" spans="1:2" ht="12.75">
      <c r="A4" t="s">
        <v>17</v>
      </c>
      <c r="B4" t="s">
        <v>19</v>
      </c>
    </row>
    <row r="5" spans="1:2" ht="12.75">
      <c r="A5" t="s">
        <v>18</v>
      </c>
      <c r="B5" t="s">
        <v>21</v>
      </c>
    </row>
    <row r="6" spans="1:2" ht="12.75">
      <c r="A6" t="s">
        <v>20</v>
      </c>
      <c r="B6" t="s">
        <v>22</v>
      </c>
    </row>
    <row r="7" spans="1:2" ht="12.75">
      <c r="A7" t="s">
        <v>23</v>
      </c>
      <c r="B7" t="s">
        <v>36</v>
      </c>
    </row>
    <row r="8" spans="1:2" ht="12.75">
      <c r="A8" t="s">
        <v>25</v>
      </c>
      <c r="B8" t="s">
        <v>24</v>
      </c>
    </row>
    <row r="9" spans="1:3" ht="12.75">
      <c r="A9" t="s">
        <v>35</v>
      </c>
      <c r="B9" t="s">
        <v>26</v>
      </c>
      <c r="C9" t="s">
        <v>27</v>
      </c>
    </row>
    <row r="12" spans="2:6" s="58" customFormat="1" ht="12.75">
      <c r="B12" s="58" t="s">
        <v>5</v>
      </c>
      <c r="C12" s="58" t="s">
        <v>31</v>
      </c>
      <c r="D12" s="58" t="s">
        <v>32</v>
      </c>
      <c r="E12" s="58" t="s">
        <v>33</v>
      </c>
      <c r="F12" s="58" t="s">
        <v>40</v>
      </c>
    </row>
    <row r="13" spans="1:6" ht="12.75">
      <c r="A13" t="s">
        <v>28</v>
      </c>
      <c r="B13" s="56">
        <v>10000</v>
      </c>
      <c r="C13" s="56">
        <v>1000</v>
      </c>
      <c r="D13" s="56">
        <v>83.33</v>
      </c>
      <c r="E13" t="s">
        <v>34</v>
      </c>
      <c r="F13" s="56">
        <f>C13+D13</f>
        <v>1083.33</v>
      </c>
    </row>
    <row r="14" spans="1:6" ht="12.75">
      <c r="A14" t="s">
        <v>29</v>
      </c>
      <c r="B14" s="56">
        <v>9000</v>
      </c>
      <c r="C14" s="56">
        <v>1000</v>
      </c>
      <c r="D14" s="56">
        <v>75</v>
      </c>
      <c r="E14" t="s">
        <v>37</v>
      </c>
      <c r="F14" s="56">
        <f>C14+D14</f>
        <v>1075</v>
      </c>
    </row>
    <row r="15" spans="1:6" ht="12.75">
      <c r="A15" t="s">
        <v>30</v>
      </c>
      <c r="B15" s="56">
        <v>8000</v>
      </c>
      <c r="C15" s="56">
        <v>1000</v>
      </c>
      <c r="D15" s="56">
        <v>66.67</v>
      </c>
      <c r="E15" t="s">
        <v>38</v>
      </c>
      <c r="F15" s="56">
        <f>C15+D15</f>
        <v>1066.67</v>
      </c>
    </row>
    <row r="16" spans="2:4" ht="12.75">
      <c r="B16" s="56" t="s">
        <v>39</v>
      </c>
      <c r="D16" s="56"/>
    </row>
    <row r="17" spans="2:4" ht="12.75">
      <c r="B17" s="56"/>
      <c r="C17" s="56"/>
      <c r="D17" s="56"/>
    </row>
    <row r="18" spans="2:4" ht="13.5" thickBot="1">
      <c r="B18" s="56"/>
      <c r="C18" s="56"/>
      <c r="D18" s="56"/>
    </row>
    <row r="19" spans="1:6" ht="42" customHeight="1" thickBot="1">
      <c r="A19" s="82" t="s">
        <v>41</v>
      </c>
      <c r="B19" s="83"/>
      <c r="C19" s="83"/>
      <c r="D19" s="83"/>
      <c r="E19" s="83"/>
      <c r="F19" s="84"/>
    </row>
    <row r="20" spans="1:6" ht="13.5" thickBot="1">
      <c r="A20" s="85" t="s">
        <v>43</v>
      </c>
      <c r="B20" s="86"/>
      <c r="C20" s="86"/>
      <c r="D20" s="86"/>
      <c r="E20" s="86"/>
      <c r="F20" s="87"/>
    </row>
    <row r="21" spans="2:4" ht="12.75">
      <c r="B21" s="56"/>
      <c r="C21" s="56"/>
      <c r="D21" s="56"/>
    </row>
  </sheetData>
  <sheetProtection password="E444" sheet="1" objects="1" scenarios="1"/>
  <mergeCells count="2">
    <mergeCell ref="A19:F19"/>
    <mergeCell ref="A20:F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DT3FT-BFH4M-GYYH8-PG9C3-8K2FJ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midisa</dc:creator>
  <cp:keywords/>
  <dc:description/>
  <cp:lastModifiedBy>Nikola</cp:lastModifiedBy>
  <cp:lastPrinted>2012-05-25T01:17:02Z</cp:lastPrinted>
  <dcterms:created xsi:type="dcterms:W3CDTF">2004-11-09T14:52:34Z</dcterms:created>
  <dcterms:modified xsi:type="dcterms:W3CDTF">2013-10-24T08:23:31Z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